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Foaie1" sheetId="1" r:id="rId1"/>
  </sheets>
  <calcPr calcId="152511"/>
</workbook>
</file>

<file path=xl/calcChain.xml><?xml version="1.0" encoding="utf-8"?>
<calcChain xmlns="http://schemas.openxmlformats.org/spreadsheetml/2006/main">
  <c r="C26" i="1" l="1"/>
  <c r="C25" i="1"/>
  <c r="E26" i="1"/>
  <c r="E25" i="1"/>
  <c r="C24" i="1"/>
  <c r="E24" i="1" l="1"/>
  <c r="E33" i="1" s="1"/>
  <c r="I23" i="1" l="1"/>
  <c r="I22" i="1"/>
  <c r="I19" i="1"/>
  <c r="I17" i="1"/>
  <c r="I16" i="1"/>
  <c r="I15" i="1"/>
  <c r="I21" i="1"/>
  <c r="I20" i="1"/>
  <c r="I18" i="1"/>
  <c r="I10" i="1"/>
  <c r="I9" i="1"/>
  <c r="I8" i="1"/>
  <c r="I7" i="1"/>
  <c r="I6" i="1"/>
  <c r="I5" i="1"/>
  <c r="I14" i="1"/>
  <c r="I13" i="1"/>
  <c r="I12" i="1"/>
</calcChain>
</file>

<file path=xl/sharedStrings.xml><?xml version="1.0" encoding="utf-8"?>
<sst xmlns="http://schemas.openxmlformats.org/spreadsheetml/2006/main" count="110" uniqueCount="94">
  <si>
    <t>TOTAL</t>
  </si>
  <si>
    <t xml:space="preserve">Total in 
lista de investitii </t>
  </si>
  <si>
    <t>Suma de
 suplimentat</t>
  </si>
  <si>
    <t>Denumire obiectiv</t>
  </si>
  <si>
    <t>TOTAL IN EURO</t>
  </si>
  <si>
    <t>Tabel privind obiectivele de investitii care ar putea fi finanțate din credit bugetar</t>
  </si>
  <si>
    <t>Proiecte de investitii cu finantare de la bugetul local</t>
  </si>
  <si>
    <t>Nr. 
Crt.</t>
  </si>
  <si>
    <t>Valoarea totala 
a proiectului conform contractului de finanțare</t>
  </si>
  <si>
    <t>HCL de aprobare
 a indicatorilor tehnico-economici</t>
  </si>
  <si>
    <t xml:space="preserve">Parcari in municipiul Dej          </t>
  </si>
  <si>
    <t xml:space="preserve">Prelungire strada Leon Birbaum  </t>
  </si>
  <si>
    <t xml:space="preserve">Parcare str.Ec.Teodoroiu (langa fosta CT8)  </t>
  </si>
  <si>
    <t xml:space="preserve">Proiectare și executie lucrari de canalizare cartier Somcut       </t>
  </si>
  <si>
    <t xml:space="preserve">Amenajare lac si alei pietonale zona Balta      </t>
  </si>
  <si>
    <t>Necesar proiect cofinantare si cheltuieli neeligibile</t>
  </si>
  <si>
    <t>HCL 39/15.03.2017</t>
  </si>
  <si>
    <t>HCL 40/29.03.2019</t>
  </si>
  <si>
    <t>HCL 44/29.03.2019</t>
  </si>
  <si>
    <t>Proiect regional de dezvoltare a infrastructurii de apa și apa uzata din judetele Cluj și Salajin perioada 2014-2020 CI4- extindere si reabilitarea retelelor de alimentare cu apa si canalizare in mun Dej POS-MEDIU</t>
  </si>
  <si>
    <t>HCL 172/18.09.2018</t>
  </si>
  <si>
    <t>HCL 113/28.09.2017</t>
  </si>
  <si>
    <t>HCL 108/20.09.2017</t>
  </si>
  <si>
    <t>HCL 118/28.09.2017</t>
  </si>
  <si>
    <t>HCL 89/25.05.2018</t>
  </si>
  <si>
    <t>HCL 115/28.09.2017</t>
  </si>
  <si>
    <t>HCL 116/28.09.2017</t>
  </si>
  <si>
    <t>HCL 42/15.03.2018</t>
  </si>
  <si>
    <t>HCL 85/18.05.2018</t>
  </si>
  <si>
    <t>HCL 97/13.08.2019</t>
  </si>
  <si>
    <t>HCL 158/08.08.2018</t>
  </si>
  <si>
    <t>HCL 73/30.05.2019</t>
  </si>
  <si>
    <t>HCL 14/28.02.2019</t>
  </si>
  <si>
    <t>1 euro - 4.8382  lei 23.04.2020</t>
  </si>
  <si>
    <t>Ordonator principal de credite</t>
  </si>
  <si>
    <t>Morar Costan</t>
  </si>
  <si>
    <t>Finantari proiecte pe fonduri nerambursabile</t>
  </si>
  <si>
    <t>Anexa la  Hotărârea de Consiliu Local  nr. 60 din 30 aprilie 2020 
privind aprobarea  contractarii unui imprumut</t>
  </si>
  <si>
    <t>HCL 57/30.04.2020</t>
  </si>
  <si>
    <t>HCL 58/30.04.2020</t>
  </si>
  <si>
    <t>HCL 59/30.04.2020</t>
  </si>
  <si>
    <t>Contract de finantare</t>
  </si>
  <si>
    <t>Stadiu fizic/Incasat</t>
  </si>
  <si>
    <t>Cerere de plata/ rambursare/ avans/ prefinantare</t>
  </si>
  <si>
    <t>Surse finantare</t>
  </si>
  <si>
    <t>Stadiu achizitii</t>
  </si>
  <si>
    <t>BN  - buget national</t>
  </si>
  <si>
    <t>BS  - buget de stat</t>
  </si>
  <si>
    <t>BL  - buget local</t>
  </si>
  <si>
    <t>FEDR BS BN BL</t>
  </si>
  <si>
    <t>CR 4/CP 2</t>
  </si>
  <si>
    <r>
      <t xml:space="preserve">Imbunatatirea transportului public si nemotorizat in municipiul Dej  </t>
    </r>
    <r>
      <rPr>
        <b/>
        <sz val="12"/>
        <rFont val="Times New Roman"/>
        <family val="1"/>
        <charset val="238"/>
      </rPr>
      <t xml:space="preserve">PIDU 6   </t>
    </r>
    <r>
      <rPr>
        <sz val="12"/>
        <rFont val="Times New Roman"/>
        <family val="1"/>
        <charset val="238"/>
      </rPr>
      <t xml:space="preserve"> Modernizarea coridorului integrat de mobilitate urbana reprezentat de strazile: Fântânilor, Narcisei,  Căprioarei, Pajiștei,  Salbelor, Porumbeilor, Turturelelor, Vânătorilor, Rândunicii, Mierlei, Ciresului , Fazanil, Ciocârliei, Livezii, Mușcatelor, Văii, Lebedelor, Plopilor,Căpșunilor,  Sălciilor, Canalului,Câmpului,Busuiocului, Măciesului, Ferigii, Fundătura, Cărămidarilor, Pescarilor,  SMIS 126369    POR</t>
    </r>
  </si>
  <si>
    <t>CP 2/CR 3</t>
  </si>
  <si>
    <t>CP4/CR2</t>
  </si>
  <si>
    <t>CR 1/CP1</t>
  </si>
  <si>
    <t>CR 6 CP6</t>
  </si>
  <si>
    <t>CR 3</t>
  </si>
  <si>
    <t>CR 2/CP1</t>
  </si>
  <si>
    <t>CR1/CP 1</t>
  </si>
  <si>
    <t>CR7/CP6</t>
  </si>
  <si>
    <t>CR1</t>
  </si>
  <si>
    <t>FEDR BS  BL</t>
  </si>
  <si>
    <t>FEDR BS BL</t>
  </si>
  <si>
    <t>Contract nr. 21261/30.08.2019</t>
  </si>
  <si>
    <t>Contract nr. 25739/22.10.2019</t>
  </si>
  <si>
    <t>in licitatie</t>
  </si>
  <si>
    <t>Contract nr. 28606/21.11.2019</t>
  </si>
  <si>
    <t>Contract nr. 26521/30.10.2019</t>
  </si>
  <si>
    <t>Contract nr. 26578/23.10.2019</t>
  </si>
  <si>
    <t>Contract nr. 3079/12.10.2018</t>
  </si>
  <si>
    <t>Contract nr. 2940/31.08.2018</t>
  </si>
  <si>
    <t>Contract nr. 3135/13.09.2018
+ act aditional nr. 1</t>
  </si>
  <si>
    <t>Contract nr. 2506/14.06.2018 
+act aditional nr.1</t>
  </si>
  <si>
    <t>Contract nr. 2545/03.07.2018</t>
  </si>
  <si>
    <t xml:space="preserve">Contract nr. 2501/14.06.2018
 + acte aditionale </t>
  </si>
  <si>
    <t>Contract nr. 3643/28.12.2018</t>
  </si>
  <si>
    <t>Contract nr. 4192/18.04.2019</t>
  </si>
  <si>
    <t>Contract nr. 3642/27.12.2018
 + act aditional</t>
  </si>
  <si>
    <t>Contract nr. 4909/01.11.2019</t>
  </si>
  <si>
    <t>Contract nr. 4438/13.06.2019</t>
  </si>
  <si>
    <t>BL</t>
  </si>
  <si>
    <t>FEDR - Fondul European de Dezvoltare Regionala</t>
  </si>
  <si>
    <t>Construire pod peste valea Jichis (Salca) pe str. Slatinei, in mund. Dej  PNDL</t>
  </si>
  <si>
    <t>Cresterea eficientei energetice a cladirii publice cu destinatia Scoala, situata in strada Mixandrelor nr. 2A, Dej, jud Cluj Cod proiect   116845   - POR</t>
  </si>
  <si>
    <t>Cresterea eficientei energetice a cladirii publice"Scoala Gimnaziala Avram Iancu" Dej, situata in strada Aurora nr. 5  Cod proiect 111559   POR</t>
  </si>
  <si>
    <t>Creşterea eficienţei energetice a clădirii publice Şcoala Gimnazială Mihai Eminescu Dej, strada Avram Iancu, nr. 2-4  Cod proiect 11486   POR</t>
  </si>
  <si>
    <r>
      <t xml:space="preserve">Amenajarea zonei pietonale centrale în vederea reducerii emisiilor de carbon din zona centrală a municipiului Dej  Cod proict: 118102, </t>
    </r>
    <r>
      <rPr>
        <b/>
        <sz val="12"/>
        <rFont val="Times New Roman"/>
        <family val="1"/>
        <charset val="238"/>
      </rPr>
      <t xml:space="preserve">PIDU 1.    </t>
    </r>
    <r>
      <rPr>
        <sz val="12"/>
        <rFont val="Times New Roman"/>
        <family val="1"/>
        <charset val="238"/>
      </rPr>
      <t xml:space="preserve">     POR                         </t>
    </r>
  </si>
  <si>
    <t>Modernizare infrastructură străzi pentru accesul între zona centrală şi Ocna Dej - Străzile: Mihai Viteazu, Minerilor, Albăstrelelor, Țibleșului, Eroilor, Pinticului   Cod proiect 118103, POR</t>
  </si>
  <si>
    <r>
      <t xml:space="preserve">Modernizarea coridorului integrat de mobilitate urbană reprezentat de str. 1 Mai (tronson 1 Mai 182 - intersecție Str. Ion Pop Reteganu), Str. Ion Pop Rateganu - Pod Someș - Str. Libertății - Str. Bistriței până la limita administrativ teritorială a municipiului Dej, inclusiv acces către Autobaza TRANSURB Dej și modernizare Autobaza TRANSURB SA  Cod proiect:118104, </t>
    </r>
    <r>
      <rPr>
        <b/>
        <sz val="12"/>
        <rFont val="Times New Roman"/>
        <family val="1"/>
        <charset val="238"/>
      </rPr>
      <t xml:space="preserve"> PIDU 3</t>
    </r>
    <r>
      <rPr>
        <sz val="12"/>
        <rFont val="Times New Roman"/>
        <family val="1"/>
        <charset val="238"/>
      </rPr>
      <t>.    POR</t>
    </r>
  </si>
  <si>
    <r>
      <t xml:space="preserve">Modernizarea coridorului integrat de mobilitate urbana reprezentat de str. Unirii, str. Dobrogeanu Gherea, str. Ecaterina Teodoroiu, str. Avram Iancu, Str. George Cosbuc, str. Regina Maria, str. Mircea cel Batrân, str. Marasesti (intre Mircea cel Batran si Gh.Sincai), str. Gheorghe Sincai, Str. 1 Mai (intre Str. George Cosbuc si Str. I.P.Reteganul), str. Crângului,  SMIS 121416, </t>
    </r>
    <r>
      <rPr>
        <b/>
        <sz val="12"/>
        <rFont val="Times New Roman"/>
        <family val="1"/>
        <charset val="238"/>
      </rPr>
      <t xml:space="preserve">PIDU 4 </t>
    </r>
    <r>
      <rPr>
        <sz val="12"/>
        <rFont val="Times New Roman"/>
        <family val="1"/>
        <charset val="238"/>
      </rPr>
      <t xml:space="preserve">  POR</t>
    </r>
  </si>
  <si>
    <r>
      <t>Dezvoltarea infrastructurii de transport alternativ in municipiul Dej- punte pietonala si modernizare coridor infrastructura integrata in Ocna Dej, COD SMIS 123525</t>
    </r>
    <r>
      <rPr>
        <b/>
        <sz val="12"/>
        <rFont val="Times New Roman"/>
        <family val="1"/>
        <charset val="238"/>
      </rPr>
      <t xml:space="preserve"> PIDU 5 </t>
    </r>
    <r>
      <rPr>
        <sz val="12"/>
        <rFont val="Times New Roman"/>
        <family val="1"/>
        <charset val="238"/>
      </rPr>
      <t xml:space="preserve"> POR</t>
    </r>
  </si>
  <si>
    <r>
      <t xml:space="preserve">Imbunatatirea transportului public si nemotorizat in municipiul Dej    </t>
    </r>
    <r>
      <rPr>
        <b/>
        <sz val="12"/>
        <rFont val="Times New Roman"/>
        <family val="1"/>
        <charset val="238"/>
      </rPr>
      <t xml:space="preserve"> PIDU 6 </t>
    </r>
    <r>
      <rPr>
        <sz val="12"/>
        <rFont val="Times New Roman"/>
        <family val="1"/>
        <charset val="238"/>
      </rPr>
      <t xml:space="preserve">     SMIS 126369       Amenajare pietonala si velo zona Dig, zona Titulescu, Aleea Raoul Sorban si construire centru de transfer intermodal municipiul Dej            POR     </t>
    </r>
  </si>
  <si>
    <t>Cresterea eficientei energetice a sistemului de iluminat public al Mun Dej, jud Cluj COD SMIS 125016  POR</t>
  </si>
  <si>
    <t>Reconversia si refunctionalizarea terenurilor si suprafetelor degradate, neutilizate din Padurea Bungar, Municipiul Dej SMIS 112513   POR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</si>
</sst>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
  </numFmts>
  <fonts count="7" x14ac:knownFonts="1">
    <font>
      <sz val="11"/>
      <color theme="1"/>
      <name val="Calibri"/>
      <family val="2"/>
      <scheme val="minor"/>
    </font>
    <font>
      <i/>
      <sz val="11"/>
      <color rgb="FF7F7F7F"/>
      <name val="Calibri"/>
      <family val="2"/>
      <charset val="238"/>
      <scheme val="minor"/>
    </font>
    <font>
      <b/>
      <sz val="12"/>
      <name val="Times New Roman"/>
      <family val="1"/>
      <charset val="238"/>
    </font>
    <font>
      <sz val="12"/>
      <name val="Times New Roman"/>
      <family val="1"/>
      <charset val="238"/>
    </font>
    <font>
      <sz val="11"/>
      <color theme="1"/>
      <name val="Calibri"/>
      <family val="2"/>
      <scheme val="minor"/>
    </font>
    <font>
      <b/>
      <sz val="12"/>
      <name val="Times New Roman"/>
      <family val="1"/>
    </font>
    <font>
      <sz val="12"/>
      <name val="Calibri"/>
      <family val="2"/>
      <charset val="23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9" fontId="4" fillId="0" borderId="0" applyFont="0" applyFill="0" applyBorder="0" applyAlignment="0" applyProtection="0"/>
  </cellStyleXfs>
  <cellXfs count="49">
    <xf numFmtId="0" fontId="0" fillId="0" borderId="0" xfId="0"/>
    <xf numFmtId="4" fontId="2" fillId="0" borderId="1" xfId="0" applyNumberFormat="1" applyFont="1" applyFill="1" applyBorder="1"/>
    <xf numFmtId="0" fontId="2" fillId="0" borderId="1" xfId="0" applyFont="1" applyBorder="1"/>
    <xf numFmtId="0" fontId="2" fillId="0" borderId="0" xfId="0" applyFont="1"/>
    <xf numFmtId="0" fontId="3" fillId="0" borderId="0" xfId="0" applyFont="1" applyFill="1" applyBorder="1" applyAlignment="1">
      <alignment horizontal="center"/>
    </xf>
    <xf numFmtId="0" fontId="3" fillId="0" borderId="0" xfId="0" applyFont="1" applyFill="1" applyBorder="1" applyAlignment="1">
      <alignment horizontal="left"/>
    </xf>
    <xf numFmtId="4" fontId="3" fillId="0" borderId="0" xfId="0" applyNumberFormat="1" applyFont="1" applyFill="1" applyBorder="1"/>
    <xf numFmtId="0" fontId="3" fillId="0" borderId="0" xfId="0" applyFont="1" applyBorder="1"/>
    <xf numFmtId="0" fontId="3" fillId="0" borderId="0" xfId="0" applyFont="1"/>
    <xf numFmtId="0" fontId="3" fillId="0" borderId="0" xfId="0" applyFont="1" applyBorder="1" applyAlignment="1">
      <alignment horizontal="center"/>
    </xf>
    <xf numFmtId="4" fontId="3" fillId="0" borderId="0" xfId="0" applyNumberFormat="1" applyFont="1" applyBorder="1"/>
    <xf numFmtId="4" fontId="3" fillId="0" borderId="0" xfId="0" applyNumberFormat="1" applyFont="1"/>
    <xf numFmtId="4" fontId="3" fillId="0" borderId="0" xfId="0" applyNumberFormat="1" applyFont="1" applyBorder="1" applyAlignment="1">
      <alignment horizontal="center"/>
    </xf>
    <xf numFmtId="0" fontId="3" fillId="0" borderId="1" xfId="0" applyFont="1" applyBorder="1"/>
    <xf numFmtId="0" fontId="3" fillId="0" borderId="1" xfId="0" applyFont="1" applyBorder="1" applyAlignment="1">
      <alignment wrapText="1"/>
    </xf>
    <xf numFmtId="164" fontId="3" fillId="0" borderId="1" xfId="0" applyNumberFormat="1" applyFont="1" applyFill="1" applyBorder="1"/>
    <xf numFmtId="4" fontId="3" fillId="0" borderId="1" xfId="0" applyNumberFormat="1" applyFont="1" applyFill="1" applyBorder="1" applyAlignment="1">
      <alignment wrapText="1"/>
    </xf>
    <xf numFmtId="0" fontId="3" fillId="0" borderId="1" xfId="0" applyFont="1" applyFill="1" applyBorder="1" applyAlignment="1">
      <alignment horizontal="right" wrapText="1"/>
    </xf>
    <xf numFmtId="4" fontId="3" fillId="0" borderId="1" xfId="0" applyNumberFormat="1" applyFont="1" applyFill="1" applyBorder="1"/>
    <xf numFmtId="4" fontId="3" fillId="0" borderId="1" xfId="0" applyNumberFormat="1" applyFont="1" applyBorder="1"/>
    <xf numFmtId="164" fontId="3" fillId="0" borderId="1" xfId="0" applyNumberFormat="1" applyFont="1" applyFill="1" applyBorder="1" applyAlignment="1">
      <alignment horizontal="right" wrapText="1"/>
    </xf>
    <xf numFmtId="4" fontId="3" fillId="0" borderId="1" xfId="1" applyNumberFormat="1" applyFont="1" applyBorder="1" applyAlignment="1" applyProtection="1"/>
    <xf numFmtId="4" fontId="3" fillId="0" borderId="1" xfId="0" applyNumberFormat="1" applyFont="1" applyBorder="1" applyAlignment="1">
      <alignment horizontal="right"/>
    </xf>
    <xf numFmtId="4" fontId="3" fillId="0" borderId="1" xfId="0" applyNumberFormat="1" applyFont="1" applyBorder="1" applyAlignment="1">
      <alignment horizontal="right" vertical="top"/>
    </xf>
    <xf numFmtId="4" fontId="3" fillId="0" borderId="1" xfId="0" applyNumberFormat="1" applyFont="1" applyFill="1" applyBorder="1" applyAlignment="1">
      <alignment horizontal="right" wrapText="1"/>
    </xf>
    <xf numFmtId="4" fontId="3" fillId="0" borderId="1" xfId="0" applyNumberFormat="1" applyFont="1" applyBorder="1" applyAlignment="1">
      <alignment horizontal="center" wrapText="1"/>
    </xf>
    <xf numFmtId="49" fontId="3" fillId="0" borderId="1" xfId="0" applyNumberFormat="1" applyFont="1" applyFill="1" applyBorder="1" applyAlignment="1">
      <alignment horizontal="right" wrapText="1"/>
    </xf>
    <xf numFmtId="4" fontId="2" fillId="0" borderId="0" xfId="0" applyNumberFormat="1" applyFont="1"/>
    <xf numFmtId="164"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164" fontId="3"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0" fontId="3" fillId="0" borderId="1" xfId="0" applyFont="1" applyBorder="1" applyAlignment="1">
      <alignment vertical="top"/>
    </xf>
    <xf numFmtId="0" fontId="3" fillId="0" borderId="1" xfId="0" applyFont="1" applyFill="1" applyBorder="1" applyAlignment="1">
      <alignment vertical="top"/>
    </xf>
    <xf numFmtId="9" fontId="5" fillId="0" borderId="1" xfId="0" applyNumberFormat="1" applyFont="1" applyBorder="1" applyAlignment="1">
      <alignment vertical="top"/>
    </xf>
    <xf numFmtId="9" fontId="2" fillId="0" borderId="1" xfId="0" applyNumberFormat="1" applyFont="1" applyBorder="1" applyAlignment="1">
      <alignment vertical="top"/>
    </xf>
    <xf numFmtId="10" fontId="5" fillId="0" borderId="1" xfId="0" applyNumberFormat="1" applyFont="1" applyFill="1" applyBorder="1" applyAlignment="1">
      <alignment vertical="top" wrapText="1"/>
    </xf>
    <xf numFmtId="0" fontId="5" fillId="0" borderId="1" xfId="0" applyFont="1" applyFill="1" applyBorder="1" applyAlignment="1">
      <alignment vertical="top" wrapText="1"/>
    </xf>
    <xf numFmtId="9" fontId="2" fillId="0" borderId="1" xfId="2" applyFont="1" applyBorder="1" applyAlignment="1">
      <alignment vertical="top"/>
    </xf>
    <xf numFmtId="9" fontId="3" fillId="0" borderId="1" xfId="0" applyNumberFormat="1" applyFont="1" applyBorder="1" applyAlignment="1">
      <alignment vertical="top"/>
    </xf>
    <xf numFmtId="0" fontId="3" fillId="0" borderId="1" xfId="0" applyFont="1" applyBorder="1" applyAlignment="1">
      <alignment vertical="top" wrapText="1"/>
    </xf>
    <xf numFmtId="4" fontId="3" fillId="0" borderId="1" xfId="0" applyNumberFormat="1" applyFont="1" applyBorder="1" applyAlignment="1">
      <alignment horizontal="right" wrapText="1"/>
    </xf>
    <xf numFmtId="0" fontId="2" fillId="0" borderId="0" xfId="0" applyFont="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9" fontId="6" fillId="0" borderId="1" xfId="0" applyNumberFormat="1" applyFont="1" applyBorder="1" applyAlignment="1">
      <alignment vertical="top"/>
    </xf>
    <xf numFmtId="0" fontId="6" fillId="0" borderId="1" xfId="0" applyFont="1" applyBorder="1" applyAlignment="1">
      <alignment vertical="top"/>
    </xf>
  </cellXfs>
  <cellStyles count="3">
    <cellStyle name="Normal" xfId="0" builtinId="0"/>
    <cellStyle name="Procent" xfId="2" builtinId="5"/>
    <cellStyle name="Text explicativ" xfId="1" builtinId="5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tabSelected="1" topLeftCell="A18" workbookViewId="0">
      <selection sqref="A1:P43"/>
    </sheetView>
  </sheetViews>
  <sheetFormatPr defaultRowHeight="15.75" x14ac:dyDescent="0.25"/>
  <cols>
    <col min="1" max="1" width="4.28515625" style="8" customWidth="1"/>
    <col min="2" max="2" width="77.5703125" style="8" customWidth="1"/>
    <col min="3" max="3" width="22" style="8" customWidth="1"/>
    <col min="4" max="4" width="19.7109375" style="8" customWidth="1"/>
    <col min="5" max="5" width="20.140625" style="8" customWidth="1"/>
    <col min="6" max="7" width="9.140625" style="8" hidden="1" customWidth="1"/>
    <col min="8" max="8" width="13.28515625" style="8" hidden="1" customWidth="1"/>
    <col min="9" max="9" width="15.28515625" style="8" hidden="1" customWidth="1"/>
    <col min="10" max="10" width="13.42578125" style="8" hidden="1" customWidth="1"/>
    <col min="11" max="11" width="13.5703125" style="8" hidden="1" customWidth="1"/>
    <col min="12" max="12" width="28.140625" style="8" customWidth="1"/>
    <col min="13" max="13" width="18.28515625" style="8" customWidth="1"/>
    <col min="14" max="14" width="18" style="8" customWidth="1"/>
    <col min="15" max="15" width="15.140625" style="8" customWidth="1"/>
    <col min="16" max="16384" width="9.140625" style="8"/>
  </cols>
  <sheetData>
    <row r="1" spans="1:17" ht="40.5" customHeight="1" x14ac:dyDescent="0.25">
      <c r="C1" s="45" t="s">
        <v>37</v>
      </c>
      <c r="D1" s="45"/>
      <c r="E1" s="45"/>
    </row>
    <row r="2" spans="1:17" x14ac:dyDescent="0.25">
      <c r="A2" s="42" t="s">
        <v>5</v>
      </c>
      <c r="B2" s="42"/>
      <c r="C2" s="42"/>
      <c r="D2" s="42"/>
      <c r="E2" s="42"/>
      <c r="F2" s="42"/>
      <c r="G2" s="42"/>
      <c r="H2" s="42"/>
      <c r="I2" s="42"/>
      <c r="J2" s="42"/>
      <c r="K2" s="42"/>
    </row>
    <row r="4" spans="1:17" ht="61.5" customHeight="1" x14ac:dyDescent="0.25">
      <c r="A4" s="29" t="s">
        <v>7</v>
      </c>
      <c r="B4" s="33" t="s">
        <v>3</v>
      </c>
      <c r="C4" s="29" t="s">
        <v>8</v>
      </c>
      <c r="D4" s="29" t="s">
        <v>9</v>
      </c>
      <c r="E4" s="29" t="s">
        <v>15</v>
      </c>
      <c r="F4" s="13"/>
      <c r="G4" s="13"/>
      <c r="H4" s="13"/>
      <c r="I4" s="13"/>
      <c r="J4" s="14" t="s">
        <v>1</v>
      </c>
      <c r="K4" s="14" t="s">
        <v>2</v>
      </c>
      <c r="L4" s="32" t="s">
        <v>41</v>
      </c>
      <c r="M4" s="32" t="s">
        <v>42</v>
      </c>
      <c r="N4" s="29" t="s">
        <v>43</v>
      </c>
      <c r="O4" s="29" t="s">
        <v>44</v>
      </c>
      <c r="P4" s="29" t="s">
        <v>45</v>
      </c>
      <c r="Q4" s="29"/>
    </row>
    <row r="5" spans="1:17" ht="15.75" customHeight="1" x14ac:dyDescent="0.25">
      <c r="A5" s="15">
        <v>1</v>
      </c>
      <c r="B5" s="29" t="s">
        <v>14</v>
      </c>
      <c r="C5" s="16">
        <v>1479697</v>
      </c>
      <c r="D5" s="17" t="s">
        <v>39</v>
      </c>
      <c r="E5" s="18">
        <v>1500000</v>
      </c>
      <c r="F5" s="19"/>
      <c r="G5" s="19"/>
      <c r="H5" s="19"/>
      <c r="I5" s="19">
        <f t="shared" ref="I5:I6" si="0">J5+K5</f>
        <v>1300</v>
      </c>
      <c r="J5" s="19">
        <v>1300</v>
      </c>
      <c r="K5" s="19"/>
      <c r="L5" s="32" t="s">
        <v>63</v>
      </c>
      <c r="M5" s="47">
        <v>0.1</v>
      </c>
      <c r="N5" s="48"/>
      <c r="O5" s="48" t="s">
        <v>80</v>
      </c>
      <c r="P5" s="47">
        <v>1</v>
      </c>
      <c r="Q5" s="48"/>
    </row>
    <row r="6" spans="1:17" ht="23.25" customHeight="1" x14ac:dyDescent="0.25">
      <c r="A6" s="15">
        <v>2</v>
      </c>
      <c r="B6" s="28" t="s">
        <v>13</v>
      </c>
      <c r="C6" s="16">
        <v>1028476.58</v>
      </c>
      <c r="D6" s="17" t="s">
        <v>40</v>
      </c>
      <c r="E6" s="18">
        <v>1200000</v>
      </c>
      <c r="F6" s="19"/>
      <c r="G6" s="19"/>
      <c r="H6" s="19"/>
      <c r="I6" s="19">
        <f t="shared" si="0"/>
        <v>1200</v>
      </c>
      <c r="J6" s="19">
        <v>300</v>
      </c>
      <c r="K6" s="19">
        <v>900</v>
      </c>
      <c r="L6" s="32" t="s">
        <v>64</v>
      </c>
      <c r="M6" s="39">
        <v>0.2</v>
      </c>
      <c r="N6" s="32"/>
      <c r="O6" s="48" t="s">
        <v>80</v>
      </c>
      <c r="P6" s="47">
        <v>1</v>
      </c>
      <c r="Q6" s="32"/>
    </row>
    <row r="7" spans="1:17" ht="18.75" customHeight="1" x14ac:dyDescent="0.25">
      <c r="A7" s="15">
        <v>3</v>
      </c>
      <c r="B7" s="28" t="s">
        <v>12</v>
      </c>
      <c r="C7" s="16">
        <v>1745794.93</v>
      </c>
      <c r="D7" s="20" t="s">
        <v>17</v>
      </c>
      <c r="E7" s="18">
        <v>500000</v>
      </c>
      <c r="F7" s="19"/>
      <c r="G7" s="21"/>
      <c r="H7" s="19"/>
      <c r="I7" s="19">
        <f t="shared" ref="I7:I10" si="1">J7+K7</f>
        <v>1200</v>
      </c>
      <c r="J7" s="21">
        <v>500</v>
      </c>
      <c r="K7" s="22">
        <v>700</v>
      </c>
      <c r="L7" s="32" t="s">
        <v>65</v>
      </c>
      <c r="M7" s="39">
        <v>0</v>
      </c>
      <c r="N7" s="32"/>
      <c r="O7" s="48" t="s">
        <v>80</v>
      </c>
      <c r="P7" s="39">
        <v>0</v>
      </c>
      <c r="Q7" s="32"/>
    </row>
    <row r="8" spans="1:17" ht="18" customHeight="1" x14ac:dyDescent="0.25">
      <c r="A8" s="15">
        <v>4</v>
      </c>
      <c r="B8" s="28" t="s">
        <v>11</v>
      </c>
      <c r="C8" s="16">
        <v>3776966.55</v>
      </c>
      <c r="D8" s="20" t="s">
        <v>18</v>
      </c>
      <c r="E8" s="18">
        <v>2000000</v>
      </c>
      <c r="F8" s="19"/>
      <c r="G8" s="19"/>
      <c r="H8" s="19"/>
      <c r="I8" s="19">
        <f t="shared" si="1"/>
        <v>2000</v>
      </c>
      <c r="J8" s="19">
        <v>2000</v>
      </c>
      <c r="K8" s="23"/>
      <c r="L8" s="32" t="s">
        <v>66</v>
      </c>
      <c r="M8" s="39">
        <v>0.25</v>
      </c>
      <c r="N8" s="32"/>
      <c r="O8" s="48" t="s">
        <v>80</v>
      </c>
      <c r="P8" s="39">
        <v>1</v>
      </c>
      <c r="Q8" s="32"/>
    </row>
    <row r="9" spans="1:17" ht="21.75" customHeight="1" x14ac:dyDescent="0.25">
      <c r="A9" s="15">
        <v>5</v>
      </c>
      <c r="B9" s="28" t="s">
        <v>10</v>
      </c>
      <c r="C9" s="16">
        <v>1521442.55</v>
      </c>
      <c r="D9" s="20" t="s">
        <v>38</v>
      </c>
      <c r="E9" s="18">
        <v>1600000</v>
      </c>
      <c r="F9" s="19"/>
      <c r="G9" s="19"/>
      <c r="H9" s="19"/>
      <c r="I9" s="19">
        <f t="shared" si="1"/>
        <v>1600</v>
      </c>
      <c r="J9" s="19">
        <v>1600</v>
      </c>
      <c r="K9" s="23"/>
      <c r="L9" s="32" t="s">
        <v>67</v>
      </c>
      <c r="M9" s="39">
        <v>0.2</v>
      </c>
      <c r="N9" s="32"/>
      <c r="O9" s="48" t="s">
        <v>80</v>
      </c>
      <c r="P9" s="39">
        <v>1</v>
      </c>
      <c r="Q9" s="32"/>
    </row>
    <row r="10" spans="1:17" ht="28.5" customHeight="1" x14ac:dyDescent="0.25">
      <c r="A10" s="15">
        <v>6</v>
      </c>
      <c r="B10" s="29" t="s">
        <v>82</v>
      </c>
      <c r="C10" s="16">
        <v>1057757</v>
      </c>
      <c r="D10" s="17" t="s">
        <v>16</v>
      </c>
      <c r="E10" s="18">
        <v>200000</v>
      </c>
      <c r="F10" s="19"/>
      <c r="G10" s="19"/>
      <c r="H10" s="19"/>
      <c r="I10" s="19">
        <f t="shared" si="1"/>
        <v>300</v>
      </c>
      <c r="J10" s="19">
        <v>300</v>
      </c>
      <c r="K10" s="19"/>
      <c r="L10" s="32" t="s">
        <v>68</v>
      </c>
      <c r="M10" s="35">
        <v>0.71</v>
      </c>
      <c r="N10" s="35"/>
      <c r="O10" s="48" t="s">
        <v>80</v>
      </c>
      <c r="P10" s="35">
        <v>1</v>
      </c>
      <c r="Q10" s="35"/>
    </row>
    <row r="11" spans="1:17" ht="46.5" customHeight="1" x14ac:dyDescent="0.25">
      <c r="A11" s="15">
        <v>7</v>
      </c>
      <c r="B11" s="29" t="s">
        <v>19</v>
      </c>
      <c r="C11" s="16">
        <v>48382000</v>
      </c>
      <c r="D11" s="17" t="s">
        <v>20</v>
      </c>
      <c r="E11" s="18">
        <v>500000</v>
      </c>
      <c r="F11" s="19"/>
      <c r="G11" s="19"/>
      <c r="H11" s="19"/>
      <c r="I11" s="19"/>
      <c r="J11" s="19"/>
      <c r="K11" s="19"/>
      <c r="L11" s="32">
        <v>0</v>
      </c>
      <c r="M11" s="35">
        <v>0</v>
      </c>
      <c r="N11" s="35"/>
      <c r="O11" s="48" t="s">
        <v>80</v>
      </c>
      <c r="P11" s="35">
        <v>0</v>
      </c>
      <c r="Q11" s="35"/>
    </row>
    <row r="12" spans="1:17" ht="45.75" customHeight="1" x14ac:dyDescent="0.25">
      <c r="A12" s="15">
        <v>8</v>
      </c>
      <c r="B12" s="28" t="s">
        <v>83</v>
      </c>
      <c r="C12" s="16">
        <v>2129558.2200000002</v>
      </c>
      <c r="D12" s="20" t="s">
        <v>21</v>
      </c>
      <c r="E12" s="18">
        <v>345000</v>
      </c>
      <c r="F12" s="19"/>
      <c r="G12" s="19"/>
      <c r="H12" s="19"/>
      <c r="I12" s="19">
        <f t="shared" ref="I12:I17" si="2">J12+K12</f>
        <v>283</v>
      </c>
      <c r="J12" s="19">
        <v>280</v>
      </c>
      <c r="K12" s="19">
        <v>3</v>
      </c>
      <c r="L12" s="32" t="s">
        <v>69</v>
      </c>
      <c r="M12" s="35">
        <v>0.3</v>
      </c>
      <c r="N12" s="35" t="s">
        <v>52</v>
      </c>
      <c r="O12" s="29" t="s">
        <v>61</v>
      </c>
      <c r="P12" s="35">
        <v>1</v>
      </c>
      <c r="Q12" s="35"/>
    </row>
    <row r="13" spans="1:17" ht="48.75" customHeight="1" x14ac:dyDescent="0.25">
      <c r="A13" s="15">
        <v>9</v>
      </c>
      <c r="B13" s="28" t="s">
        <v>84</v>
      </c>
      <c r="C13" s="16">
        <v>2810924.2</v>
      </c>
      <c r="D13" s="20" t="s">
        <v>22</v>
      </c>
      <c r="E13" s="18">
        <v>910000</v>
      </c>
      <c r="F13" s="19"/>
      <c r="G13" s="19"/>
      <c r="H13" s="19"/>
      <c r="I13" s="19">
        <f t="shared" si="2"/>
        <v>711</v>
      </c>
      <c r="J13" s="19">
        <v>710</v>
      </c>
      <c r="K13" s="19">
        <v>1</v>
      </c>
      <c r="L13" s="32" t="s">
        <v>70</v>
      </c>
      <c r="M13" s="35">
        <v>0.3</v>
      </c>
      <c r="N13" s="34" t="s">
        <v>50</v>
      </c>
      <c r="O13" s="29" t="s">
        <v>62</v>
      </c>
      <c r="P13" s="35">
        <v>1</v>
      </c>
      <c r="Q13" s="35"/>
    </row>
    <row r="14" spans="1:17" ht="48" customHeight="1" x14ac:dyDescent="0.25">
      <c r="A14" s="15">
        <v>10</v>
      </c>
      <c r="B14" s="28" t="s">
        <v>85</v>
      </c>
      <c r="C14" s="16">
        <v>8988813.8800000008</v>
      </c>
      <c r="D14" s="20" t="s">
        <v>23</v>
      </c>
      <c r="E14" s="18">
        <v>1381000</v>
      </c>
      <c r="F14" s="19"/>
      <c r="G14" s="19"/>
      <c r="H14" s="19"/>
      <c r="I14" s="19">
        <f t="shared" si="2"/>
        <v>561</v>
      </c>
      <c r="J14" s="19">
        <v>561</v>
      </c>
      <c r="K14" s="19"/>
      <c r="L14" s="40" t="s">
        <v>71</v>
      </c>
      <c r="M14" s="35">
        <v>0.47</v>
      </c>
      <c r="N14" s="35" t="s">
        <v>53</v>
      </c>
      <c r="O14" s="29" t="s">
        <v>62</v>
      </c>
      <c r="P14" s="35">
        <v>1</v>
      </c>
      <c r="Q14" s="35"/>
    </row>
    <row r="15" spans="1:17" ht="48.75" customHeight="1" x14ac:dyDescent="0.25">
      <c r="A15" s="15">
        <v>11</v>
      </c>
      <c r="B15" s="28" t="s">
        <v>86</v>
      </c>
      <c r="C15" s="16">
        <v>32708683.34</v>
      </c>
      <c r="D15" s="20" t="s">
        <v>24</v>
      </c>
      <c r="E15" s="18">
        <v>846000</v>
      </c>
      <c r="F15" s="19"/>
      <c r="G15" s="21"/>
      <c r="H15" s="19"/>
      <c r="I15" s="19">
        <f t="shared" si="2"/>
        <v>846</v>
      </c>
      <c r="J15" s="21">
        <v>746</v>
      </c>
      <c r="K15" s="19">
        <v>100</v>
      </c>
      <c r="L15" s="40" t="s">
        <v>72</v>
      </c>
      <c r="M15" s="34">
        <v>0.22</v>
      </c>
      <c r="N15" s="34" t="s">
        <v>54</v>
      </c>
      <c r="O15" s="29" t="s">
        <v>62</v>
      </c>
      <c r="P15" s="35"/>
      <c r="Q15" s="35"/>
    </row>
    <row r="16" spans="1:17" ht="49.5" customHeight="1" x14ac:dyDescent="0.25">
      <c r="A16" s="15">
        <v>12</v>
      </c>
      <c r="B16" s="28" t="s">
        <v>87</v>
      </c>
      <c r="C16" s="16">
        <v>45524848.039999999</v>
      </c>
      <c r="D16" s="20" t="s">
        <v>25</v>
      </c>
      <c r="E16" s="18">
        <v>808330</v>
      </c>
      <c r="F16" s="19"/>
      <c r="G16" s="21"/>
      <c r="H16" s="19"/>
      <c r="I16" s="19">
        <f t="shared" si="2"/>
        <v>808.33</v>
      </c>
      <c r="J16" s="21">
        <v>820</v>
      </c>
      <c r="K16" s="19">
        <v>-11.67</v>
      </c>
      <c r="L16" s="40" t="s">
        <v>74</v>
      </c>
      <c r="M16" s="35">
        <v>0.3</v>
      </c>
      <c r="N16" s="34" t="s">
        <v>55</v>
      </c>
      <c r="O16" s="29" t="s">
        <v>62</v>
      </c>
      <c r="P16" s="35">
        <v>0.9</v>
      </c>
      <c r="Q16" s="35"/>
    </row>
    <row r="17" spans="1:17" ht="79.5" customHeight="1" x14ac:dyDescent="0.25">
      <c r="A17" s="15">
        <v>13</v>
      </c>
      <c r="B17" s="28" t="s">
        <v>88</v>
      </c>
      <c r="C17" s="16">
        <v>45713420.810000002</v>
      </c>
      <c r="D17" s="20" t="s">
        <v>26</v>
      </c>
      <c r="E17" s="18">
        <v>932000</v>
      </c>
      <c r="F17" s="19"/>
      <c r="G17" s="21"/>
      <c r="H17" s="19"/>
      <c r="I17" s="19">
        <f t="shared" si="2"/>
        <v>932</v>
      </c>
      <c r="J17" s="21">
        <v>832</v>
      </c>
      <c r="K17" s="19">
        <v>100</v>
      </c>
      <c r="L17" s="32" t="s">
        <v>73</v>
      </c>
      <c r="M17" s="35">
        <v>0.06</v>
      </c>
      <c r="N17" s="35" t="s">
        <v>56</v>
      </c>
      <c r="O17" s="29" t="s">
        <v>49</v>
      </c>
      <c r="P17" s="35">
        <v>0.9</v>
      </c>
      <c r="Q17" s="35"/>
    </row>
    <row r="18" spans="1:17" ht="83.25" customHeight="1" x14ac:dyDescent="0.25">
      <c r="A18" s="15">
        <v>14</v>
      </c>
      <c r="B18" s="29" t="s">
        <v>89</v>
      </c>
      <c r="C18" s="16">
        <v>24737144.07</v>
      </c>
      <c r="D18" s="17" t="s">
        <v>27</v>
      </c>
      <c r="E18" s="18">
        <v>511650</v>
      </c>
      <c r="F18" s="19"/>
      <c r="G18" s="21"/>
      <c r="H18" s="19"/>
      <c r="I18" s="19">
        <f t="shared" ref="I18:I23" si="3">J18+K18</f>
        <v>511.65</v>
      </c>
      <c r="J18" s="21">
        <v>239</v>
      </c>
      <c r="K18" s="19">
        <v>272.64999999999998</v>
      </c>
      <c r="L18" s="32" t="s">
        <v>75</v>
      </c>
      <c r="M18" s="38">
        <v>0.01</v>
      </c>
      <c r="N18" s="38" t="s">
        <v>57</v>
      </c>
      <c r="O18" s="29" t="s">
        <v>49</v>
      </c>
      <c r="P18" s="38">
        <v>0.9</v>
      </c>
      <c r="Q18" s="38"/>
    </row>
    <row r="19" spans="1:17" ht="49.5" customHeight="1" x14ac:dyDescent="0.25">
      <c r="A19" s="15">
        <v>15</v>
      </c>
      <c r="B19" s="30" t="s">
        <v>90</v>
      </c>
      <c r="C19" s="24">
        <v>13635295.26</v>
      </c>
      <c r="D19" s="20" t="s">
        <v>28</v>
      </c>
      <c r="E19" s="18">
        <v>268650</v>
      </c>
      <c r="F19" s="19"/>
      <c r="G19" s="19"/>
      <c r="H19" s="19"/>
      <c r="I19" s="19">
        <f>J19+K19</f>
        <v>268.64999999999998</v>
      </c>
      <c r="J19" s="19">
        <v>159.19</v>
      </c>
      <c r="K19" s="25">
        <v>109.46</v>
      </c>
      <c r="L19" s="32" t="s">
        <v>76</v>
      </c>
      <c r="M19" s="36">
        <v>1.49E-2</v>
      </c>
      <c r="N19" s="37" t="s">
        <v>58</v>
      </c>
      <c r="O19" s="29" t="s">
        <v>62</v>
      </c>
      <c r="P19" s="35">
        <v>0.79</v>
      </c>
      <c r="Q19" s="35"/>
    </row>
    <row r="20" spans="1:17" ht="54.75" customHeight="1" x14ac:dyDescent="0.25">
      <c r="A20" s="15">
        <v>16</v>
      </c>
      <c r="B20" s="29" t="s">
        <v>91</v>
      </c>
      <c r="C20" s="16">
        <v>13582255.6</v>
      </c>
      <c r="D20" s="17" t="s">
        <v>29</v>
      </c>
      <c r="E20" s="18">
        <v>597000</v>
      </c>
      <c r="F20" s="19"/>
      <c r="G20" s="21"/>
      <c r="H20" s="19"/>
      <c r="I20" s="19">
        <f t="shared" si="3"/>
        <v>597</v>
      </c>
      <c r="J20" s="21">
        <v>42</v>
      </c>
      <c r="K20" s="19">
        <v>555</v>
      </c>
      <c r="L20" s="40" t="s">
        <v>77</v>
      </c>
      <c r="M20" s="35">
        <v>0.06</v>
      </c>
      <c r="N20" s="8" t="s">
        <v>60</v>
      </c>
      <c r="O20" s="29" t="s">
        <v>62</v>
      </c>
      <c r="P20" s="35">
        <v>0.5</v>
      </c>
      <c r="Q20" s="35"/>
    </row>
    <row r="21" spans="1:17" ht="99" customHeight="1" x14ac:dyDescent="0.25">
      <c r="A21" s="15">
        <v>17</v>
      </c>
      <c r="B21" s="31" t="s">
        <v>51</v>
      </c>
      <c r="C21" s="41">
        <v>24971959.620000001</v>
      </c>
      <c r="D21" s="26" t="s">
        <v>30</v>
      </c>
      <c r="E21" s="18">
        <v>3500000</v>
      </c>
      <c r="F21" s="19"/>
      <c r="G21" s="21"/>
      <c r="H21" s="19"/>
      <c r="I21" s="19">
        <f t="shared" si="3"/>
        <v>3210</v>
      </c>
      <c r="J21" s="21">
        <v>3210</v>
      </c>
      <c r="K21" s="19"/>
      <c r="L21" s="40" t="s">
        <v>77</v>
      </c>
      <c r="M21" s="35">
        <v>0.3</v>
      </c>
      <c r="N21" s="35" t="s">
        <v>59</v>
      </c>
      <c r="O21" s="29" t="s">
        <v>62</v>
      </c>
      <c r="P21" s="35">
        <v>1</v>
      </c>
      <c r="Q21" s="35"/>
    </row>
    <row r="22" spans="1:17" ht="33" customHeight="1" x14ac:dyDescent="0.25">
      <c r="A22" s="15">
        <v>18</v>
      </c>
      <c r="B22" s="30" t="s">
        <v>92</v>
      </c>
      <c r="C22" s="24">
        <v>9995908.1799999997</v>
      </c>
      <c r="D22" s="20" t="s">
        <v>31</v>
      </c>
      <c r="E22" s="18">
        <v>199920</v>
      </c>
      <c r="F22" s="19"/>
      <c r="G22" s="19"/>
      <c r="H22" s="19"/>
      <c r="I22" s="19">
        <f t="shared" si="3"/>
        <v>199.92000000000002</v>
      </c>
      <c r="J22" s="19">
        <v>73</v>
      </c>
      <c r="K22" s="19">
        <v>126.92</v>
      </c>
      <c r="L22" s="32" t="s">
        <v>78</v>
      </c>
      <c r="M22" s="35">
        <v>0.02</v>
      </c>
      <c r="N22" s="34" t="s">
        <v>60</v>
      </c>
      <c r="O22" s="35"/>
      <c r="P22" s="35">
        <v>0.8</v>
      </c>
      <c r="Q22" s="35"/>
    </row>
    <row r="23" spans="1:17" ht="33.75" customHeight="1" x14ac:dyDescent="0.25">
      <c r="A23" s="15">
        <v>19</v>
      </c>
      <c r="B23" s="29" t="s">
        <v>93</v>
      </c>
      <c r="C23" s="16">
        <v>13338571.210000001</v>
      </c>
      <c r="D23" s="17" t="s">
        <v>32</v>
      </c>
      <c r="E23" s="18">
        <v>357000</v>
      </c>
      <c r="F23" s="19"/>
      <c r="G23" s="19"/>
      <c r="H23" s="19"/>
      <c r="I23" s="19">
        <f t="shared" si="3"/>
        <v>106</v>
      </c>
      <c r="J23" s="19">
        <v>106</v>
      </c>
      <c r="K23" s="19"/>
      <c r="L23" s="32" t="s">
        <v>79</v>
      </c>
      <c r="M23" s="35">
        <v>0.02</v>
      </c>
      <c r="N23" s="35" t="s">
        <v>60</v>
      </c>
      <c r="O23" s="35"/>
      <c r="P23" s="35">
        <v>1</v>
      </c>
      <c r="Q23" s="35"/>
    </row>
    <row r="24" spans="1:17" s="3" customFormat="1" ht="15" customHeight="1" x14ac:dyDescent="0.25">
      <c r="A24" s="43" t="s">
        <v>0</v>
      </c>
      <c r="B24" s="44"/>
      <c r="C24" s="1">
        <f>SUM(C5:C23)</f>
        <v>297129517.03999996</v>
      </c>
      <c r="D24" s="1"/>
      <c r="E24" s="1">
        <f>SUM(E5:E23)</f>
        <v>18156550</v>
      </c>
      <c r="F24" s="2"/>
      <c r="G24" s="2"/>
      <c r="H24" s="2"/>
      <c r="I24" s="2"/>
      <c r="J24" s="2"/>
      <c r="K24" s="2"/>
      <c r="L24" s="2"/>
      <c r="M24" s="2"/>
      <c r="N24" s="2"/>
      <c r="O24" s="2"/>
      <c r="P24" s="2"/>
      <c r="Q24" s="2"/>
    </row>
    <row r="25" spans="1:17" ht="15" hidden="1" customHeight="1" x14ac:dyDescent="0.25">
      <c r="A25" s="4"/>
      <c r="B25" s="5" t="s">
        <v>6</v>
      </c>
      <c r="C25" s="6">
        <f>C5+C6+C7+C8+C9</f>
        <v>9552377.6099999994</v>
      </c>
      <c r="D25" s="6"/>
      <c r="E25" s="6">
        <f>E5+E6+E7+E8+E9</f>
        <v>6800000</v>
      </c>
      <c r="F25" s="7"/>
      <c r="G25" s="7"/>
      <c r="H25" s="7"/>
      <c r="I25" s="7"/>
      <c r="J25" s="7"/>
      <c r="K25" s="7"/>
      <c r="M25" s="11"/>
      <c r="N25" s="11"/>
      <c r="O25" s="11"/>
      <c r="P25" s="11"/>
      <c r="Q25" s="11"/>
    </row>
    <row r="26" spans="1:17" ht="15" hidden="1" customHeight="1" x14ac:dyDescent="0.25">
      <c r="A26" s="4"/>
      <c r="B26" s="5" t="s">
        <v>36</v>
      </c>
      <c r="C26" s="6">
        <f>C23+C22+C21+C20+C19+C18+C17+C16+C15+C14+C13+C12+C10+C11</f>
        <v>287577139.42999995</v>
      </c>
      <c r="D26" s="6"/>
      <c r="E26" s="6">
        <f>E23+E22+E21+E20+E19+E18+E17+E16+E15+E14+E13+E12+E10+E11</f>
        <v>11356550</v>
      </c>
      <c r="F26" s="7"/>
      <c r="G26" s="7"/>
      <c r="H26" s="7"/>
      <c r="I26" s="7"/>
      <c r="J26" s="7"/>
      <c r="K26" s="7"/>
    </row>
    <row r="27" spans="1:17" ht="15" hidden="1" customHeight="1" x14ac:dyDescent="0.25">
      <c r="A27" s="9"/>
      <c r="B27" s="9"/>
      <c r="C27" s="10"/>
      <c r="D27" s="9"/>
      <c r="E27" s="10"/>
      <c r="F27" s="7"/>
      <c r="G27" s="7"/>
      <c r="H27" s="7"/>
      <c r="I27" s="7"/>
      <c r="J27" s="7"/>
      <c r="K27" s="7"/>
    </row>
    <row r="28" spans="1:17" ht="15" hidden="1" customHeight="1" x14ac:dyDescent="0.25">
      <c r="A28" s="9"/>
      <c r="B28" s="9"/>
      <c r="C28" s="9"/>
      <c r="D28" s="9"/>
      <c r="E28" s="10"/>
      <c r="F28" s="7"/>
      <c r="G28" s="7"/>
      <c r="H28" s="7"/>
      <c r="I28" s="7"/>
      <c r="J28" s="7"/>
      <c r="K28" s="7"/>
    </row>
    <row r="29" spans="1:17" ht="15" hidden="1" customHeight="1" x14ac:dyDescent="0.25">
      <c r="A29" s="9"/>
      <c r="B29" s="9"/>
      <c r="C29" s="12"/>
      <c r="D29" s="9"/>
      <c r="E29" s="10"/>
      <c r="F29" s="7"/>
      <c r="G29" s="7"/>
      <c r="H29" s="7"/>
      <c r="I29" s="7"/>
      <c r="J29" s="7"/>
      <c r="K29" s="7"/>
    </row>
    <row r="30" spans="1:17" ht="15" hidden="1" customHeight="1" x14ac:dyDescent="0.25">
      <c r="A30" s="9"/>
      <c r="B30" s="9"/>
      <c r="C30" s="9"/>
      <c r="D30" s="9"/>
      <c r="E30" s="10"/>
      <c r="F30" s="7"/>
      <c r="G30" s="7"/>
      <c r="H30" s="7"/>
      <c r="I30" s="7"/>
      <c r="J30" s="7"/>
      <c r="K30" s="7"/>
    </row>
    <row r="31" spans="1:17" ht="15" hidden="1" customHeight="1" x14ac:dyDescent="0.25">
      <c r="A31" s="9"/>
      <c r="B31" s="9"/>
      <c r="C31" s="9"/>
      <c r="D31" s="9"/>
      <c r="E31" s="10"/>
      <c r="F31" s="7"/>
      <c r="G31" s="7"/>
      <c r="H31" s="7"/>
      <c r="I31" s="7"/>
      <c r="J31" s="7"/>
      <c r="K31" s="7"/>
    </row>
    <row r="32" spans="1:17" hidden="1" x14ac:dyDescent="0.25"/>
    <row r="33" spans="2:5" hidden="1" x14ac:dyDescent="0.25">
      <c r="B33" s="3" t="s">
        <v>4</v>
      </c>
      <c r="C33" s="3"/>
      <c r="D33" s="3"/>
      <c r="E33" s="27">
        <f>E24/4.8382</f>
        <v>3752748.9562233891</v>
      </c>
    </row>
    <row r="34" spans="2:5" hidden="1" x14ac:dyDescent="0.25">
      <c r="B34" s="8" t="s">
        <v>33</v>
      </c>
    </row>
    <row r="35" spans="2:5" hidden="1" x14ac:dyDescent="0.25"/>
    <row r="36" spans="2:5" x14ac:dyDescent="0.25">
      <c r="B36" s="46" t="s">
        <v>34</v>
      </c>
      <c r="C36" s="46"/>
      <c r="D36" s="46"/>
      <c r="E36" s="46"/>
    </row>
    <row r="37" spans="2:5" x14ac:dyDescent="0.25">
      <c r="B37" s="46" t="s">
        <v>35</v>
      </c>
      <c r="C37" s="46"/>
      <c r="D37" s="46"/>
      <c r="E37" s="46"/>
    </row>
    <row r="40" spans="2:5" x14ac:dyDescent="0.25">
      <c r="B40" s="8" t="s">
        <v>81</v>
      </c>
    </row>
    <row r="41" spans="2:5" x14ac:dyDescent="0.25">
      <c r="B41" s="8" t="s">
        <v>46</v>
      </c>
    </row>
    <row r="42" spans="2:5" x14ac:dyDescent="0.25">
      <c r="B42" s="8" t="s">
        <v>47</v>
      </c>
    </row>
    <row r="43" spans="2:5" x14ac:dyDescent="0.25">
      <c r="B43" s="8" t="s">
        <v>48</v>
      </c>
    </row>
  </sheetData>
  <mergeCells count="5">
    <mergeCell ref="A2:K2"/>
    <mergeCell ref="A24:B24"/>
    <mergeCell ref="C1:E1"/>
    <mergeCell ref="B36:E36"/>
    <mergeCell ref="B37:E37"/>
  </mergeCells>
  <pageMargins left="0.25" right="0.25"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Foaie1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2020-06-10T06:29:08Z</dcterms:modified>
</cp:coreProperties>
</file>